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nal Documents\Classes\413\"/>
    </mc:Choice>
  </mc:AlternateContent>
  <bookViews>
    <workbookView xWindow="360" yWindow="90" windowWidth="18195" windowHeight="8250" activeTab="2"/>
  </bookViews>
  <sheets>
    <sheet name="e power = 1" sheetId="1" r:id="rId1"/>
    <sheet name="Nonunity e power" sheetId="2" r:id="rId2"/>
    <sheet name="ModRatEx" sheetId="3" r:id="rId3"/>
  </sheets>
  <definedNames>
    <definedName name="solver_adj" localSheetId="0" hidden="1">'e power = 1'!$B$7:$B$9</definedName>
    <definedName name="solver_adj" localSheetId="1" hidden="1">'Nonunity e power'!$B$7:$B$10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'e power = 1'!$E$6</definedName>
    <definedName name="solver_opt" localSheetId="1" hidden="1">'Nonunity e power'!$E$6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C5" i="3" l="1"/>
  <c r="C4" i="3"/>
  <c r="D4" i="3" s="1"/>
  <c r="E4" i="3" s="1"/>
  <c r="C3" i="3"/>
  <c r="D3" i="3"/>
  <c r="E3" i="3" s="1"/>
  <c r="D5" i="3"/>
  <c r="E5" i="3" s="1"/>
  <c r="C2" i="3"/>
  <c r="D2" i="3" s="1"/>
  <c r="E2" i="3" s="1"/>
  <c r="E8" i="3"/>
  <c r="F3" i="3" s="1"/>
  <c r="E6" i="3" l="1"/>
  <c r="F4" i="3"/>
  <c r="F2" i="3"/>
  <c r="F5" i="3"/>
  <c r="C13" i="2"/>
  <c r="D3" i="2"/>
  <c r="D4" i="2"/>
  <c r="C12" i="1"/>
  <c r="D3" i="1"/>
  <c r="D4" i="1"/>
  <c r="F6" i="3" l="1"/>
  <c r="H8" i="3"/>
  <c r="E3" i="2"/>
  <c r="E4" i="2"/>
  <c r="E8" i="2"/>
  <c r="F3" i="2" s="1"/>
  <c r="C5" i="2"/>
  <c r="D5" i="2" s="1"/>
  <c r="E5" i="2" s="1"/>
  <c r="C2" i="2"/>
  <c r="D2" i="2" s="1"/>
  <c r="E2" i="2" s="1"/>
  <c r="E8" i="1"/>
  <c r="F3" i="1" s="1"/>
  <c r="E3" i="1"/>
  <c r="E4" i="1"/>
  <c r="C5" i="1"/>
  <c r="D5" i="1" s="1"/>
  <c r="E5" i="1" s="1"/>
  <c r="C2" i="1"/>
  <c r="D2" i="1" s="1"/>
  <c r="E2" i="1" s="1"/>
  <c r="F4" i="2" l="1"/>
  <c r="F4" i="1"/>
  <c r="F5" i="2"/>
  <c r="F2" i="1"/>
  <c r="F5" i="1"/>
  <c r="F2" i="2"/>
  <c r="F6" i="2" s="1"/>
  <c r="E6" i="2"/>
  <c r="H8" i="2" s="1"/>
  <c r="E6" i="1"/>
  <c r="F6" i="1" l="1"/>
  <c r="H8" i="1" s="1"/>
</calcChain>
</file>

<file path=xl/sharedStrings.xml><?xml version="1.0" encoding="utf-8"?>
<sst xmlns="http://schemas.openxmlformats.org/spreadsheetml/2006/main" count="45" uniqueCount="16">
  <si>
    <t>T (yr)</t>
  </si>
  <si>
    <t>D (hr)</t>
  </si>
  <si>
    <t>i (in/hr)</t>
  </si>
  <si>
    <t>m =</t>
  </si>
  <si>
    <t>c  =</t>
  </si>
  <si>
    <t>f =</t>
  </si>
  <si>
    <t>Model i</t>
  </si>
  <si>
    <t>SQERR</t>
  </si>
  <si>
    <t>Test D</t>
  </si>
  <si>
    <t>Test T</t>
  </si>
  <si>
    <t>Figure i</t>
  </si>
  <si>
    <t>SSQERR=</t>
  </si>
  <si>
    <r>
      <t>(i -i</t>
    </r>
    <r>
      <rPr>
        <vertAlign val="subscript"/>
        <sz val="11"/>
        <color theme="1"/>
        <rFont val="Calibri"/>
        <family val="2"/>
        <scheme val="minor"/>
      </rPr>
      <t>AVG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</si>
  <si>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=</t>
    </r>
  </si>
  <si>
    <t>AVG i =</t>
  </si>
  <si>
    <t>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</si>
</sst>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9" sqref="D19"/>
    </sheetView>
  </sheetViews>
  <sheetFormatPr defaultRowHeight="15" x14ac:dyDescent="0.25"/>
  <sheetData>
    <row r="1" spans="1:8" ht="18.75" x14ac:dyDescent="0.35">
      <c r="A1" t="s">
        <v>2</v>
      </c>
      <c r="B1" t="s">
        <v>0</v>
      </c>
      <c r="C1" t="s">
        <v>1</v>
      </c>
      <c r="D1" t="s">
        <v>6</v>
      </c>
      <c r="E1" t="s">
        <v>7</v>
      </c>
      <c r="F1" t="s">
        <v>12</v>
      </c>
    </row>
    <row r="2" spans="1:8" x14ac:dyDescent="0.25">
      <c r="A2">
        <v>10</v>
      </c>
      <c r="B2">
        <v>100</v>
      </c>
      <c r="C2">
        <f>5/60</f>
        <v>8.3333333333333329E-2</v>
      </c>
      <c r="D2">
        <f>B$7*B2^B$8/(C2+B$9)</f>
        <v>10.000101749478612</v>
      </c>
      <c r="E2">
        <f>(D2-A2)^2</f>
        <v>1.0352956397716902E-8</v>
      </c>
      <c r="F2">
        <f>(A2-E$8)^2</f>
        <v>36.602499999999999</v>
      </c>
    </row>
    <row r="3" spans="1:8" x14ac:dyDescent="0.25">
      <c r="A3">
        <v>0.5</v>
      </c>
      <c r="B3">
        <v>100</v>
      </c>
      <c r="C3">
        <v>12</v>
      </c>
      <c r="D3">
        <f t="shared" ref="D3:D5" si="0">B$7*B3^B$8/(C3+B$9)</f>
        <v>0.49728985829818018</v>
      </c>
      <c r="E3">
        <f t="shared" ref="E3:E5" si="1">(D3-A3)^2</f>
        <v>7.3448680439428501E-6</v>
      </c>
      <c r="F3">
        <f t="shared" ref="F3:F5" si="2">(A3-E$8)^2</f>
        <v>11.902500000000002</v>
      </c>
    </row>
    <row r="4" spans="1:8" x14ac:dyDescent="0.25">
      <c r="A4">
        <v>0.3</v>
      </c>
      <c r="B4">
        <v>5</v>
      </c>
      <c r="C4">
        <v>12</v>
      </c>
      <c r="D4">
        <f t="shared" si="0"/>
        <v>0.30436105826154453</v>
      </c>
      <c r="E4">
        <f t="shared" si="1"/>
        <v>1.901882916058586E-5</v>
      </c>
      <c r="F4">
        <f t="shared" si="2"/>
        <v>13.322500000000003</v>
      </c>
    </row>
    <row r="5" spans="1:8" x14ac:dyDescent="0.25">
      <c r="A5">
        <v>5</v>
      </c>
      <c r="B5">
        <v>2</v>
      </c>
      <c r="C5">
        <f>7/60</f>
        <v>0.11666666666666667</v>
      </c>
      <c r="D5">
        <f t="shared" si="0"/>
        <v>4.9997956193187427</v>
      </c>
      <c r="E5">
        <f t="shared" si="1"/>
        <v>4.1771462871188586E-8</v>
      </c>
      <c r="F5">
        <f t="shared" si="2"/>
        <v>1.1024999999999996</v>
      </c>
    </row>
    <row r="6" spans="1:8" x14ac:dyDescent="0.25">
      <c r="D6" s="1" t="s">
        <v>11</v>
      </c>
      <c r="E6">
        <f>SUM(E2:E5)</f>
        <v>2.6415821623797613E-5</v>
      </c>
      <c r="F6">
        <f>SUM(F2:F5)</f>
        <v>62.930000000000007</v>
      </c>
    </row>
    <row r="7" spans="1:8" x14ac:dyDescent="0.25">
      <c r="A7" t="s">
        <v>4</v>
      </c>
      <c r="B7">
        <v>2.9318706832787056</v>
      </c>
    </row>
    <row r="8" spans="1:8" ht="17.25" x14ac:dyDescent="0.25">
      <c r="A8" t="s">
        <v>3</v>
      </c>
      <c r="B8">
        <v>0.16388593467110008</v>
      </c>
      <c r="D8" t="s">
        <v>14</v>
      </c>
      <c r="E8">
        <f>AVERAGE(A2:A5)</f>
        <v>3.95</v>
      </c>
      <c r="G8" t="s">
        <v>13</v>
      </c>
      <c r="H8">
        <f>(F6-E6)/F6</f>
        <v>0.99999958023483837</v>
      </c>
    </row>
    <row r="9" spans="1:8" x14ac:dyDescent="0.25">
      <c r="A9" t="s">
        <v>5</v>
      </c>
      <c r="B9">
        <v>0.54027550433641724</v>
      </c>
    </row>
    <row r="11" spans="1:8" x14ac:dyDescent="0.25">
      <c r="A11" t="s">
        <v>9</v>
      </c>
      <c r="B11" t="s">
        <v>8</v>
      </c>
      <c r="C11" t="s">
        <v>6</v>
      </c>
      <c r="D11" t="s">
        <v>10</v>
      </c>
    </row>
    <row r="12" spans="1:8" x14ac:dyDescent="0.25">
      <c r="A12">
        <v>50</v>
      </c>
      <c r="B12">
        <v>1</v>
      </c>
      <c r="C12">
        <f>B7*A12^B8/(B12+B9)</f>
        <v>3.6139628950450229</v>
      </c>
      <c r="D12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6" sqref="E6"/>
    </sheetView>
  </sheetViews>
  <sheetFormatPr defaultRowHeight="15" x14ac:dyDescent="0.25"/>
  <sheetData>
    <row r="1" spans="1:8" ht="18.75" x14ac:dyDescent="0.35">
      <c r="A1" t="s">
        <v>2</v>
      </c>
      <c r="B1" t="s">
        <v>0</v>
      </c>
      <c r="C1" t="s">
        <v>1</v>
      </c>
      <c r="D1" t="s">
        <v>6</v>
      </c>
      <c r="E1" t="s">
        <v>7</v>
      </c>
      <c r="F1" t="s">
        <v>12</v>
      </c>
    </row>
    <row r="2" spans="1:8" x14ac:dyDescent="0.25">
      <c r="A2">
        <v>10</v>
      </c>
      <c r="B2">
        <v>100</v>
      </c>
      <c r="C2">
        <f>5/60</f>
        <v>8.3333333333333329E-2</v>
      </c>
      <c r="D2">
        <f>B$7*B2^B$8/(C2^B$10+B$9)</f>
        <v>10.00014834111551</v>
      </c>
      <c r="E2">
        <f>(D2-A2)^2</f>
        <v>2.2005086550846045E-8</v>
      </c>
      <c r="F2">
        <f>(A2-E$8)^2</f>
        <v>36.602499999999999</v>
      </c>
    </row>
    <row r="3" spans="1:8" x14ac:dyDescent="0.25">
      <c r="A3">
        <v>0.5</v>
      </c>
      <c r="B3">
        <v>100</v>
      </c>
      <c r="C3">
        <v>12</v>
      </c>
      <c r="D3">
        <f t="shared" ref="D3:D5" si="0">B$7*B3^B$8/(C3^B$10+B$9)</f>
        <v>0.49606748101104425</v>
      </c>
      <c r="E3">
        <f t="shared" ref="E3:E5" si="1">(D3-A3)^2</f>
        <v>1.5464705598497527E-5</v>
      </c>
      <c r="F3">
        <f t="shared" ref="F3:F5" si="2">(A3-E$8)^2</f>
        <v>11.902500000000002</v>
      </c>
    </row>
    <row r="4" spans="1:8" x14ac:dyDescent="0.25">
      <c r="A4">
        <v>0.3</v>
      </c>
      <c r="B4">
        <v>5</v>
      </c>
      <c r="C4">
        <v>12</v>
      </c>
      <c r="D4">
        <f t="shared" si="0"/>
        <v>0.30624383830211349</v>
      </c>
      <c r="E4">
        <f t="shared" si="1"/>
        <v>3.8985516742939623E-5</v>
      </c>
      <c r="F4">
        <f t="shared" si="2"/>
        <v>13.322500000000003</v>
      </c>
    </row>
    <row r="5" spans="1:8" x14ac:dyDescent="0.25">
      <c r="A5">
        <v>5</v>
      </c>
      <c r="B5">
        <v>2</v>
      </c>
      <c r="C5">
        <f>7/60</f>
        <v>0.11666666666666667</v>
      </c>
      <c r="D5">
        <f t="shared" si="0"/>
        <v>4.9997012207456049</v>
      </c>
      <c r="E5">
        <f t="shared" si="1"/>
        <v>8.9269042856917488E-8</v>
      </c>
      <c r="F5">
        <f t="shared" si="2"/>
        <v>1.1024999999999996</v>
      </c>
    </row>
    <row r="6" spans="1:8" x14ac:dyDescent="0.25">
      <c r="D6" s="1" t="s">
        <v>11</v>
      </c>
      <c r="E6">
        <f>SUM(E2:E5)</f>
        <v>5.4561496470844919E-5</v>
      </c>
      <c r="F6">
        <f>SUM(F2:F5)</f>
        <v>62.930000000000007</v>
      </c>
    </row>
    <row r="7" spans="1:8" x14ac:dyDescent="0.25">
      <c r="A7" t="s">
        <v>4</v>
      </c>
      <c r="B7">
        <v>2.5961880481969875</v>
      </c>
    </row>
    <row r="8" spans="1:8" ht="17.25" x14ac:dyDescent="0.25">
      <c r="A8" t="s">
        <v>3</v>
      </c>
      <c r="B8">
        <v>0.1610058182861214</v>
      </c>
      <c r="D8" t="s">
        <v>14</v>
      </c>
      <c r="E8">
        <f>AVERAGE(A2:A5)</f>
        <v>3.95</v>
      </c>
      <c r="G8" t="s">
        <v>13</v>
      </c>
      <c r="H8">
        <f>(F6-E6)/F6</f>
        <v>0.99999913298114618</v>
      </c>
    </row>
    <row r="9" spans="1:8" x14ac:dyDescent="0.25">
      <c r="A9" t="s">
        <v>5</v>
      </c>
      <c r="B9">
        <v>0.4500105833547236</v>
      </c>
    </row>
    <row r="10" spans="1:8" x14ac:dyDescent="0.25">
      <c r="A10" t="s">
        <v>15</v>
      </c>
      <c r="B10">
        <v>0.9476085393457534</v>
      </c>
    </row>
    <row r="12" spans="1:8" x14ac:dyDescent="0.25">
      <c r="A12" t="s">
        <v>9</v>
      </c>
      <c r="B12" t="s">
        <v>8</v>
      </c>
      <c r="C12" t="s">
        <v>6</v>
      </c>
      <c r="D12" t="s">
        <v>10</v>
      </c>
    </row>
    <row r="13" spans="1:8" x14ac:dyDescent="0.25">
      <c r="A13">
        <v>50</v>
      </c>
      <c r="B13">
        <v>1</v>
      </c>
      <c r="C13">
        <f>B7*A13^B8/(B13^B10+B9)</f>
        <v>3.3613135791879802</v>
      </c>
      <c r="D1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17" sqref="B17"/>
    </sheetView>
  </sheetViews>
  <sheetFormatPr defaultRowHeight="15" x14ac:dyDescent="0.25"/>
  <sheetData>
    <row r="1" spans="1:8" ht="18.75" x14ac:dyDescent="0.35">
      <c r="A1" t="s">
        <v>2</v>
      </c>
      <c r="B1" t="s">
        <v>0</v>
      </c>
      <c r="C1" t="s">
        <v>1</v>
      </c>
      <c r="D1" t="s">
        <v>6</v>
      </c>
      <c r="E1" t="s">
        <v>7</v>
      </c>
      <c r="F1" t="s">
        <v>12</v>
      </c>
    </row>
    <row r="2" spans="1:8" x14ac:dyDescent="0.25">
      <c r="A2">
        <v>4</v>
      </c>
      <c r="B2">
        <v>10</v>
      </c>
      <c r="C2">
        <f>30/60</f>
        <v>0.5</v>
      </c>
      <c r="D2">
        <f>B$7*B2^B$8/(C2+B$9)</f>
        <v>4.1103837821299765</v>
      </c>
      <c r="E2">
        <f>(D2-A2)^2</f>
        <v>1.218457935731811E-2</v>
      </c>
      <c r="F2">
        <f>(A2-E$8)^2</f>
        <v>0.9025000000000003</v>
      </c>
    </row>
    <row r="3" spans="1:8" x14ac:dyDescent="0.25">
      <c r="A3">
        <v>3.5</v>
      </c>
      <c r="B3">
        <v>10</v>
      </c>
      <c r="C3">
        <f>40/60</f>
        <v>0.66666666666666663</v>
      </c>
      <c r="D3">
        <f t="shared" ref="D3:D5" si="0">B$7*B3^B$8/(C3+B$9)</f>
        <v>3.5427808098028302</v>
      </c>
      <c r="E3">
        <f t="shared" ref="E3:E5" si="1">(D3-A3)^2</f>
        <v>1.8301976873859296E-3</v>
      </c>
      <c r="F3">
        <f t="shared" ref="F3:F5" si="2">(A3-E$8)^2</f>
        <v>0.20250000000000015</v>
      </c>
    </row>
    <row r="4" spans="1:8" x14ac:dyDescent="0.25">
      <c r="A4">
        <v>2.7</v>
      </c>
      <c r="B4">
        <v>10</v>
      </c>
      <c r="C4">
        <f>60/60</f>
        <v>1</v>
      </c>
      <c r="D4">
        <f t="shared" si="0"/>
        <v>2.7760822982208313</v>
      </c>
      <c r="E4">
        <f t="shared" si="1"/>
        <v>5.7885161025634825E-3</v>
      </c>
      <c r="F4">
        <f t="shared" si="2"/>
        <v>0.12249999999999975</v>
      </c>
    </row>
    <row r="5" spans="1:8" x14ac:dyDescent="0.25">
      <c r="A5">
        <v>2</v>
      </c>
      <c r="B5">
        <v>10</v>
      </c>
      <c r="C5">
        <f>90/60</f>
        <v>1.5</v>
      </c>
      <c r="D5">
        <f t="shared" si="0"/>
        <v>2.0957618482814668</v>
      </c>
      <c r="E5">
        <f t="shared" si="1"/>
        <v>9.170331586282672E-3</v>
      </c>
      <c r="F5">
        <f t="shared" si="2"/>
        <v>1.1024999999999996</v>
      </c>
    </row>
    <row r="6" spans="1:8" x14ac:dyDescent="0.25">
      <c r="D6" s="1" t="s">
        <v>11</v>
      </c>
      <c r="E6">
        <f>SUM(E2:E5)</f>
        <v>2.8973624733550196E-2</v>
      </c>
      <c r="F6">
        <f>SUM(F2:F5)</f>
        <v>2.33</v>
      </c>
    </row>
    <row r="7" spans="1:8" x14ac:dyDescent="0.25">
      <c r="A7" t="s">
        <v>4</v>
      </c>
      <c r="B7">
        <v>2.9318706832787056</v>
      </c>
    </row>
    <row r="8" spans="1:8" ht="17.25" x14ac:dyDescent="0.25">
      <c r="A8" t="s">
        <v>3</v>
      </c>
      <c r="B8">
        <v>0.16388593467110008</v>
      </c>
      <c r="D8" t="s">
        <v>14</v>
      </c>
      <c r="E8">
        <f>AVERAGE(A2:A5)</f>
        <v>3.05</v>
      </c>
      <c r="G8" t="s">
        <v>13</v>
      </c>
      <c r="H8">
        <f>(F6-E6)/F6</f>
        <v>0.98756496792551485</v>
      </c>
    </row>
    <row r="9" spans="1:8" x14ac:dyDescent="0.25">
      <c r="A9" t="s">
        <v>5</v>
      </c>
      <c r="B9">
        <v>0.54027550433641724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 power = 1</vt:lpstr>
      <vt:lpstr>Nonunity e power</vt:lpstr>
      <vt:lpstr>ModRatEx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DeVantier</dc:creator>
  <cp:lastModifiedBy>Bruce A DeVantier</cp:lastModifiedBy>
  <dcterms:created xsi:type="dcterms:W3CDTF">2012-10-02T21:51:49Z</dcterms:created>
  <dcterms:modified xsi:type="dcterms:W3CDTF">2017-05-11T18:33:41Z</dcterms:modified>
</cp:coreProperties>
</file>